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80" windowHeight="7730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<sst xmlns="http://schemas.openxmlformats.org/spreadsheetml/2006/main" count="207" uniqueCount="72">
  <si>
    <t>附件</t>
  </si>
  <si>
    <t>贵州长征文化旅游（集团）有限公司2023年公开招聘
01-10岗位资格复审结果及是否进入面试人员名单</t>
  </si>
  <si>
    <t>序号</t>
  </si>
  <si>
    <t>岗位代码</t>
  </si>
  <si>
    <t>岗位名称</t>
  </si>
  <si>
    <t>姓名</t>
  </si>
  <si>
    <t>身份证号码</t>
  </si>
  <si>
    <t>资格复审
结果</t>
  </si>
  <si>
    <t>是否进入
面试环节</t>
  </si>
  <si>
    <t>备注</t>
  </si>
  <si>
    <t>市场运营部副部长</t>
  </si>
  <si>
    <t>522401********6213</t>
  </si>
  <si>
    <t>合格</t>
  </si>
  <si>
    <t>是</t>
  </si>
  <si>
    <t>522101********7014</t>
  </si>
  <si>
    <t>522101********4840</t>
  </si>
  <si>
    <t>522126********5031</t>
  </si>
  <si>
    <t>旅行社公司总经理</t>
  </si>
  <si>
    <t>500101********1529</t>
  </si>
  <si>
    <t>商品贸易公司总经理</t>
  </si>
  <si>
    <t>522131********0011</t>
  </si>
  <si>
    <t>文化培训公司副总经理</t>
  </si>
  <si>
    <t>522101********5457</t>
  </si>
  <si>
    <t>520330********0054</t>
  </si>
  <si>
    <t>金遵公司副总经理</t>
  </si>
  <si>
    <t>522124********0858</t>
  </si>
  <si>
    <t>财务融资部副部长</t>
  </si>
  <si>
    <t>510902********5022</t>
  </si>
  <si>
    <t>522101********8217</t>
  </si>
  <si>
    <t>522101********4427</t>
  </si>
  <si>
    <t>522401********5955</t>
  </si>
  <si>
    <t>风控评审部副部长</t>
  </si>
  <si>
    <t>432502********3023</t>
  </si>
  <si>
    <t>522729********1811</t>
  </si>
  <si>
    <t>不合格</t>
  </si>
  <si>
    <t>否</t>
  </si>
  <si>
    <t>未参加资格复审</t>
  </si>
  <si>
    <t>综合办公室副主任</t>
  </si>
  <si>
    <t>522121********3816</t>
  </si>
  <si>
    <t>522121********0616</t>
  </si>
  <si>
    <t>522121********0041</t>
  </si>
  <si>
    <t>522122********1838</t>
  </si>
  <si>
    <t>622801********1610</t>
  </si>
  <si>
    <t>522126********7020</t>
  </si>
  <si>
    <t>522101********4825</t>
  </si>
  <si>
    <t>520221********2025</t>
  </si>
  <si>
    <t>522126********4516</t>
  </si>
  <si>
    <t>522221********0420</t>
  </si>
  <si>
    <t>522101********1614</t>
  </si>
  <si>
    <t>522426********7724</t>
  </si>
  <si>
    <t>522425********6917</t>
  </si>
  <si>
    <t>投资管理部副部长</t>
  </si>
  <si>
    <t>522101********541X</t>
  </si>
  <si>
    <t>522126********2013</t>
  </si>
  <si>
    <t>520103********5618</t>
  </si>
  <si>
    <t>522124********6418</t>
  </si>
  <si>
    <t>522124********1212</t>
  </si>
  <si>
    <t>522121********123X</t>
  </si>
  <si>
    <t>522128********6036</t>
  </si>
  <si>
    <t>522123********1033</t>
  </si>
  <si>
    <t>522121********3039</t>
  </si>
  <si>
    <t>522129********2012</t>
  </si>
  <si>
    <t>522130********4817</t>
  </si>
  <si>
    <t>522122********2812</t>
  </si>
  <si>
    <t>522127********6517</t>
  </si>
  <si>
    <t>522125********1919</t>
  </si>
  <si>
    <t>522101********163X</t>
  </si>
  <si>
    <t>522101********2047</t>
  </si>
  <si>
    <t>522123********1034</t>
  </si>
  <si>
    <t>520121********2848</t>
  </si>
  <si>
    <t>安全管理部副部长</t>
  </si>
  <si>
    <t>522131********2032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</si>
</sst>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tabSelected="1" workbookViewId="0">
      <selection activeCell="I1" sqref="I1"/>
    </sheetView>
  </sheetViews>
  <sheetFormatPr defaultColWidth="8.89090909090909" defaultRowHeight="14" outlineLevelCol="7"/>
  <cols>
    <col min="1" max="1" width="8.10909090909091" style="1" customWidth="1"/>
    <col min="2" max="2" width="8.89090909090909" style="1"/>
    <col min="3" max="3" width="23.1090909090909" style="1" customWidth="1"/>
    <col min="4" max="4" width="10.6636363636364" customWidth="1"/>
    <col min="5" max="5" width="20.8909090909091" customWidth="1"/>
    <col min="6" max="7" width="13" customWidth="1"/>
    <col min="8" max="8" width="16.2727272727273" customWidth="1"/>
  </cols>
  <sheetData>
    <row r="1" ht="26" customHeight="1" spans="1:1">
      <c r="A1" s="2" t="s">
        <v>0</v>
      </c>
    </row>
    <row r="2" ht="53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30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5" t="s">
        <v>9</v>
      </c>
    </row>
    <row r="4" s="1" customFormat="1" ht="28" customHeight="1" spans="1:8">
      <c r="A4" s="6">
        <v>1</v>
      </c>
      <c r="B4" s="6" t="str">
        <f t="shared" ref="B4:B7" si="0">"01"</f>
        <v>01</v>
      </c>
      <c r="C4" s="6" t="s">
        <v>10</v>
      </c>
      <c r="D4" s="6" t="str">
        <f>"向云贤"</f>
        <v>向云贤</v>
      </c>
      <c r="E4" s="6" t="s">
        <v>11</v>
      </c>
      <c r="F4" s="6" t="s">
        <v>12</v>
      </c>
      <c r="G4" s="7" t="s">
        <v>13</v>
      </c>
      <c r="H4" s="6"/>
    </row>
    <row r="5" s="1" customFormat="1" ht="28" customHeight="1" spans="1:8">
      <c r="A5" s="6">
        <v>2</v>
      </c>
      <c r="B5" s="6" t="str">
        <f t="shared" si="0"/>
        <v>01</v>
      </c>
      <c r="C5" s="6" t="s">
        <v>10</v>
      </c>
      <c r="D5" s="6" t="str">
        <f>"黄维伦"</f>
        <v>黄维伦</v>
      </c>
      <c r="E5" s="6" t="s">
        <v>14</v>
      </c>
      <c r="F5" s="6" t="s">
        <v>12</v>
      </c>
      <c r="G5" s="7" t="s">
        <v>13</v>
      </c>
      <c r="H5" s="6"/>
    </row>
    <row r="6" s="1" customFormat="1" ht="28" customHeight="1" spans="1:8">
      <c r="A6" s="6">
        <v>3</v>
      </c>
      <c r="B6" s="6" t="str">
        <f t="shared" si="0"/>
        <v>01</v>
      </c>
      <c r="C6" s="6" t="s">
        <v>10</v>
      </c>
      <c r="D6" s="6" t="str">
        <f>"谢朝娟"</f>
        <v>谢朝娟</v>
      </c>
      <c r="E6" s="6" t="s">
        <v>15</v>
      </c>
      <c r="F6" s="6" t="s">
        <v>12</v>
      </c>
      <c r="G6" s="7" t="s">
        <v>13</v>
      </c>
      <c r="H6" s="6"/>
    </row>
    <row r="7" s="1" customFormat="1" ht="28" customHeight="1" spans="1:8">
      <c r="A7" s="6">
        <v>4</v>
      </c>
      <c r="B7" s="6" t="str">
        <f t="shared" si="0"/>
        <v>01</v>
      </c>
      <c r="C7" s="6" t="s">
        <v>10</v>
      </c>
      <c r="D7" s="6" t="str">
        <f>"刘晶"</f>
        <v>刘晶</v>
      </c>
      <c r="E7" s="6" t="s">
        <v>16</v>
      </c>
      <c r="F7" s="6" t="s">
        <v>12</v>
      </c>
      <c r="G7" s="7" t="s">
        <v>13</v>
      </c>
      <c r="H7" s="6"/>
    </row>
    <row r="8" s="1" customFormat="1" ht="28" customHeight="1" spans="1:8">
      <c r="A8" s="6">
        <v>5</v>
      </c>
      <c r="B8" s="6" t="str">
        <f>"02"</f>
        <v>02</v>
      </c>
      <c r="C8" s="6" t="s">
        <v>17</v>
      </c>
      <c r="D8" s="6" t="str">
        <f>"向洪锍"</f>
        <v>向洪锍</v>
      </c>
      <c r="E8" s="6" t="s">
        <v>18</v>
      </c>
      <c r="F8" s="6" t="s">
        <v>12</v>
      </c>
      <c r="G8" s="7" t="s">
        <v>13</v>
      </c>
      <c r="H8" s="6"/>
    </row>
    <row r="9" s="1" customFormat="1" ht="28" customHeight="1" spans="1:8">
      <c r="A9" s="6">
        <v>6</v>
      </c>
      <c r="B9" s="6" t="str">
        <f>"03"</f>
        <v>03</v>
      </c>
      <c r="C9" s="6" t="s">
        <v>19</v>
      </c>
      <c r="D9" s="6" t="str">
        <f>"官剑"</f>
        <v>官剑</v>
      </c>
      <c r="E9" s="6" t="s">
        <v>20</v>
      </c>
      <c r="F9" s="6" t="s">
        <v>12</v>
      </c>
      <c r="G9" s="7" t="s">
        <v>13</v>
      </c>
      <c r="H9" s="6"/>
    </row>
    <row r="10" s="1" customFormat="1" ht="28" customHeight="1" spans="1:8">
      <c r="A10" s="6">
        <v>7</v>
      </c>
      <c r="B10" s="6" t="str">
        <f>"04"</f>
        <v>04</v>
      </c>
      <c r="C10" s="6" t="s">
        <v>21</v>
      </c>
      <c r="D10" s="6" t="str">
        <f>"尹邦正"</f>
        <v>尹邦正</v>
      </c>
      <c r="E10" s="6" t="s">
        <v>22</v>
      </c>
      <c r="F10" s="6" t="s">
        <v>12</v>
      </c>
      <c r="G10" s="7" t="s">
        <v>13</v>
      </c>
      <c r="H10" s="6"/>
    </row>
    <row r="11" s="1" customFormat="1" ht="28" customHeight="1" spans="1:8">
      <c r="A11" s="6">
        <v>8</v>
      </c>
      <c r="B11" s="6" t="str">
        <f>"04"</f>
        <v>04</v>
      </c>
      <c r="C11" s="6" t="s">
        <v>21</v>
      </c>
      <c r="D11" s="6" t="str">
        <f>"吕相劼"</f>
        <v>吕相劼</v>
      </c>
      <c r="E11" s="6" t="s">
        <v>23</v>
      </c>
      <c r="F11" s="6" t="s">
        <v>12</v>
      </c>
      <c r="G11" s="7" t="s">
        <v>13</v>
      </c>
      <c r="H11" s="6"/>
    </row>
    <row r="12" s="1" customFormat="1" ht="28" customHeight="1" spans="1:8">
      <c r="A12" s="6">
        <v>9</v>
      </c>
      <c r="B12" s="6" t="str">
        <f>"05"</f>
        <v>05</v>
      </c>
      <c r="C12" s="6" t="s">
        <v>24</v>
      </c>
      <c r="D12" s="6" t="str">
        <f>"刘道虎"</f>
        <v>刘道虎</v>
      </c>
      <c r="E12" s="6" t="s">
        <v>25</v>
      </c>
      <c r="F12" s="6" t="s">
        <v>12</v>
      </c>
      <c r="G12" s="7" t="s">
        <v>13</v>
      </c>
      <c r="H12" s="6"/>
    </row>
    <row r="13" s="1" customFormat="1" ht="28" customHeight="1" spans="1:8">
      <c r="A13" s="6">
        <v>10</v>
      </c>
      <c r="B13" s="6" t="str">
        <f t="shared" ref="B13:B16" si="1">"06"</f>
        <v>06</v>
      </c>
      <c r="C13" s="6" t="s">
        <v>26</v>
      </c>
      <c r="D13" s="6" t="str">
        <f>"罗晓霞"</f>
        <v>罗晓霞</v>
      </c>
      <c r="E13" s="6" t="s">
        <v>27</v>
      </c>
      <c r="F13" s="6" t="s">
        <v>12</v>
      </c>
      <c r="G13" s="7" t="s">
        <v>13</v>
      </c>
      <c r="H13" s="6"/>
    </row>
    <row r="14" s="1" customFormat="1" ht="28" customHeight="1" spans="1:8">
      <c r="A14" s="6">
        <v>11</v>
      </c>
      <c r="B14" s="6" t="str">
        <f t="shared" si="1"/>
        <v>06</v>
      </c>
      <c r="C14" s="6" t="s">
        <v>26</v>
      </c>
      <c r="D14" s="6" t="str">
        <f>"杨湧"</f>
        <v>杨湧</v>
      </c>
      <c r="E14" s="6" t="s">
        <v>28</v>
      </c>
      <c r="F14" s="6" t="s">
        <v>12</v>
      </c>
      <c r="G14" s="7" t="s">
        <v>13</v>
      </c>
      <c r="H14" s="6"/>
    </row>
    <row r="15" s="1" customFormat="1" ht="28" customHeight="1" spans="1:8">
      <c r="A15" s="6">
        <v>12</v>
      </c>
      <c r="B15" s="6" t="str">
        <f t="shared" si="1"/>
        <v>06</v>
      </c>
      <c r="C15" s="6" t="s">
        <v>26</v>
      </c>
      <c r="D15" s="6" t="str">
        <f>"张世群"</f>
        <v>张世群</v>
      </c>
      <c r="E15" s="6" t="s">
        <v>29</v>
      </c>
      <c r="F15" s="6" t="s">
        <v>12</v>
      </c>
      <c r="G15" s="7" t="s">
        <v>13</v>
      </c>
      <c r="H15" s="6"/>
    </row>
    <row r="16" s="1" customFormat="1" ht="28" customHeight="1" spans="1:8">
      <c r="A16" s="6">
        <v>13</v>
      </c>
      <c r="B16" s="6" t="str">
        <f t="shared" si="1"/>
        <v>06</v>
      </c>
      <c r="C16" s="6" t="s">
        <v>26</v>
      </c>
      <c r="D16" s="6" t="str">
        <f>"吴仕新"</f>
        <v>吴仕新</v>
      </c>
      <c r="E16" s="6" t="s">
        <v>30</v>
      </c>
      <c r="F16" s="6" t="s">
        <v>12</v>
      </c>
      <c r="G16" s="7" t="s">
        <v>13</v>
      </c>
      <c r="H16" s="6"/>
    </row>
    <row r="17" s="1" customFormat="1" ht="28" customHeight="1" spans="1:8">
      <c r="A17" s="6">
        <v>14</v>
      </c>
      <c r="B17" s="6" t="str">
        <f>"07"</f>
        <v>07</v>
      </c>
      <c r="C17" s="6" t="s">
        <v>31</v>
      </c>
      <c r="D17" s="6" t="str">
        <f>"聂羽轩"</f>
        <v>聂羽轩</v>
      </c>
      <c r="E17" s="6" t="s">
        <v>32</v>
      </c>
      <c r="F17" s="6" t="s">
        <v>12</v>
      </c>
      <c r="G17" s="7" t="s">
        <v>13</v>
      </c>
      <c r="H17" s="6"/>
    </row>
    <row r="18" s="1" customFormat="1" ht="28" customHeight="1" spans="1:8">
      <c r="A18" s="6">
        <v>15</v>
      </c>
      <c r="B18" s="6" t="str">
        <f>"07"</f>
        <v>07</v>
      </c>
      <c r="C18" s="6" t="s">
        <v>31</v>
      </c>
      <c r="D18" s="6" t="str">
        <f>"燕忠"</f>
        <v>燕忠</v>
      </c>
      <c r="E18" s="6" t="s">
        <v>33</v>
      </c>
      <c r="F18" s="6" t="s">
        <v>34</v>
      </c>
      <c r="G18" s="6" t="s">
        <v>35</v>
      </c>
      <c r="H18" s="6" t="s">
        <v>36</v>
      </c>
    </row>
    <row r="19" s="1" customFormat="1" ht="28" customHeight="1" spans="1:8">
      <c r="A19" s="6">
        <v>16</v>
      </c>
      <c r="B19" s="6" t="str">
        <f t="shared" ref="B19:B31" si="2">"08"</f>
        <v>08</v>
      </c>
      <c r="C19" s="6" t="s">
        <v>37</v>
      </c>
      <c r="D19" s="6" t="str">
        <f>"赵明"</f>
        <v>赵明</v>
      </c>
      <c r="E19" s="6" t="s">
        <v>38</v>
      </c>
      <c r="F19" s="6" t="s">
        <v>12</v>
      </c>
      <c r="G19" s="7" t="s">
        <v>13</v>
      </c>
      <c r="H19" s="6"/>
    </row>
    <row r="20" s="1" customFormat="1" ht="28" customHeight="1" spans="1:8">
      <c r="A20" s="6">
        <v>17</v>
      </c>
      <c r="B20" s="6" t="str">
        <f t="shared" si="2"/>
        <v>08</v>
      </c>
      <c r="C20" s="6" t="s">
        <v>37</v>
      </c>
      <c r="D20" s="6" t="str">
        <f>"朱小武"</f>
        <v>朱小武</v>
      </c>
      <c r="E20" s="6" t="s">
        <v>39</v>
      </c>
      <c r="F20" s="6" t="s">
        <v>12</v>
      </c>
      <c r="G20" s="7" t="s">
        <v>13</v>
      </c>
      <c r="H20" s="6"/>
    </row>
    <row r="21" s="1" customFormat="1" ht="28" customHeight="1" spans="1:8">
      <c r="A21" s="6">
        <v>18</v>
      </c>
      <c r="B21" s="6" t="str">
        <f t="shared" si="2"/>
        <v>08</v>
      </c>
      <c r="C21" s="6" t="s">
        <v>37</v>
      </c>
      <c r="D21" s="6" t="str">
        <f>"冷虹薇"</f>
        <v>冷虹薇</v>
      </c>
      <c r="E21" s="6" t="s">
        <v>40</v>
      </c>
      <c r="F21" s="6" t="s">
        <v>12</v>
      </c>
      <c r="G21" s="7" t="s">
        <v>13</v>
      </c>
      <c r="H21" s="6"/>
    </row>
    <row r="22" s="1" customFormat="1" ht="28" customHeight="1" spans="1:8">
      <c r="A22" s="6">
        <v>19</v>
      </c>
      <c r="B22" s="6" t="str">
        <f t="shared" si="2"/>
        <v>08</v>
      </c>
      <c r="C22" s="6" t="s">
        <v>37</v>
      </c>
      <c r="D22" s="6" t="str">
        <f>"李廷驹"</f>
        <v>李廷驹</v>
      </c>
      <c r="E22" s="6" t="s">
        <v>41</v>
      </c>
      <c r="F22" s="6" t="s">
        <v>12</v>
      </c>
      <c r="G22" s="7" t="s">
        <v>13</v>
      </c>
      <c r="H22" s="6"/>
    </row>
    <row r="23" s="1" customFormat="1" ht="28" customHeight="1" spans="1:8">
      <c r="A23" s="6">
        <v>20</v>
      </c>
      <c r="B23" s="6" t="str">
        <f t="shared" si="2"/>
        <v>08</v>
      </c>
      <c r="C23" s="6" t="s">
        <v>37</v>
      </c>
      <c r="D23" s="6" t="str">
        <f>"侯宏榜"</f>
        <v>侯宏榜</v>
      </c>
      <c r="E23" s="6" t="s">
        <v>42</v>
      </c>
      <c r="F23" s="6" t="s">
        <v>12</v>
      </c>
      <c r="G23" s="7" t="s">
        <v>13</v>
      </c>
      <c r="H23" s="6"/>
    </row>
    <row r="24" s="1" customFormat="1" ht="28" customHeight="1" spans="1:8">
      <c r="A24" s="6">
        <v>21</v>
      </c>
      <c r="B24" s="6" t="str">
        <f t="shared" si="2"/>
        <v>08</v>
      </c>
      <c r="C24" s="6" t="s">
        <v>37</v>
      </c>
      <c r="D24" s="6" t="str">
        <f>"冉琴雪"</f>
        <v>冉琴雪</v>
      </c>
      <c r="E24" s="6" t="s">
        <v>43</v>
      </c>
      <c r="F24" s="6" t="s">
        <v>12</v>
      </c>
      <c r="G24" s="7" t="s">
        <v>13</v>
      </c>
      <c r="H24" s="6"/>
    </row>
    <row r="25" s="1" customFormat="1" ht="28" customHeight="1" spans="1:8">
      <c r="A25" s="6">
        <v>22</v>
      </c>
      <c r="B25" s="6" t="str">
        <f t="shared" si="2"/>
        <v>08</v>
      </c>
      <c r="C25" s="6" t="s">
        <v>37</v>
      </c>
      <c r="D25" s="6" t="str">
        <f>"颜瑞"</f>
        <v>颜瑞</v>
      </c>
      <c r="E25" s="6" t="s">
        <v>44</v>
      </c>
      <c r="F25" s="6" t="s">
        <v>12</v>
      </c>
      <c r="G25" s="7" t="s">
        <v>13</v>
      </c>
      <c r="H25" s="6"/>
    </row>
    <row r="26" s="1" customFormat="1" ht="28" customHeight="1" spans="1:8">
      <c r="A26" s="6">
        <v>23</v>
      </c>
      <c r="B26" s="6" t="str">
        <f t="shared" si="2"/>
        <v>08</v>
      </c>
      <c r="C26" s="6" t="s">
        <v>37</v>
      </c>
      <c r="D26" s="6" t="str">
        <f>"张银荟"</f>
        <v>张银荟</v>
      </c>
      <c r="E26" s="6" t="s">
        <v>45</v>
      </c>
      <c r="F26" s="6" t="s">
        <v>12</v>
      </c>
      <c r="G26" s="7" t="s">
        <v>13</v>
      </c>
      <c r="H26" s="6"/>
    </row>
    <row r="27" s="1" customFormat="1" ht="28" customHeight="1" spans="1:8">
      <c r="A27" s="6">
        <v>24</v>
      </c>
      <c r="B27" s="6" t="str">
        <f t="shared" si="2"/>
        <v>08</v>
      </c>
      <c r="C27" s="6" t="s">
        <v>37</v>
      </c>
      <c r="D27" s="6" t="str">
        <f>"冉林林"</f>
        <v>冉林林</v>
      </c>
      <c r="E27" s="6" t="s">
        <v>46</v>
      </c>
      <c r="F27" s="6" t="s">
        <v>12</v>
      </c>
      <c r="G27" s="7" t="s">
        <v>13</v>
      </c>
      <c r="H27" s="6"/>
    </row>
    <row r="28" s="1" customFormat="1" ht="28" customHeight="1" spans="1:8">
      <c r="A28" s="6">
        <v>25</v>
      </c>
      <c r="B28" s="6" t="str">
        <f t="shared" si="2"/>
        <v>08</v>
      </c>
      <c r="C28" s="6" t="s">
        <v>37</v>
      </c>
      <c r="D28" s="6" t="str">
        <f>"梁丹"</f>
        <v>梁丹</v>
      </c>
      <c r="E28" s="6" t="s">
        <v>47</v>
      </c>
      <c r="F28" s="6" t="s">
        <v>34</v>
      </c>
      <c r="G28" s="6" t="s">
        <v>35</v>
      </c>
      <c r="H28" s="6" t="s">
        <v>36</v>
      </c>
    </row>
    <row r="29" s="1" customFormat="1" ht="28" customHeight="1" spans="1:8">
      <c r="A29" s="6">
        <v>26</v>
      </c>
      <c r="B29" s="6" t="str">
        <f t="shared" si="2"/>
        <v>08</v>
      </c>
      <c r="C29" s="6" t="s">
        <v>37</v>
      </c>
      <c r="D29" s="6" t="str">
        <f>"樊龙鑫"</f>
        <v>樊龙鑫</v>
      </c>
      <c r="E29" s="6" t="s">
        <v>48</v>
      </c>
      <c r="F29" s="6" t="s">
        <v>34</v>
      </c>
      <c r="G29" s="6" t="s">
        <v>35</v>
      </c>
      <c r="H29" s="6" t="s">
        <v>36</v>
      </c>
    </row>
    <row r="30" s="1" customFormat="1" ht="28" customHeight="1" spans="1:8">
      <c r="A30" s="6">
        <v>27</v>
      </c>
      <c r="B30" s="6" t="str">
        <f t="shared" si="2"/>
        <v>08</v>
      </c>
      <c r="C30" s="6" t="s">
        <v>37</v>
      </c>
      <c r="D30" s="6" t="str">
        <f>"文莲"</f>
        <v>文莲</v>
      </c>
      <c r="E30" s="6" t="s">
        <v>49</v>
      </c>
      <c r="F30" s="6" t="s">
        <v>34</v>
      </c>
      <c r="G30" s="6" t="s">
        <v>35</v>
      </c>
      <c r="H30" s="6" t="s">
        <v>36</v>
      </c>
    </row>
    <row r="31" s="1" customFormat="1" ht="28" customHeight="1" spans="1:8">
      <c r="A31" s="6">
        <v>28</v>
      </c>
      <c r="B31" s="6" t="str">
        <f t="shared" si="2"/>
        <v>08</v>
      </c>
      <c r="C31" s="6" t="s">
        <v>37</v>
      </c>
      <c r="D31" s="6" t="str">
        <f>"胡义宝"</f>
        <v>胡义宝</v>
      </c>
      <c r="E31" s="6" t="s">
        <v>50</v>
      </c>
      <c r="F31" s="6" t="s">
        <v>34</v>
      </c>
      <c r="G31" s="6" t="s">
        <v>35</v>
      </c>
      <c r="H31" s="6" t="s">
        <v>36</v>
      </c>
    </row>
    <row r="32" s="1" customFormat="1" ht="28" customHeight="1" spans="1:8">
      <c r="A32" s="6">
        <v>29</v>
      </c>
      <c r="B32" s="6" t="str">
        <f t="shared" ref="B32:B49" si="3">"09"</f>
        <v>09</v>
      </c>
      <c r="C32" s="6" t="s">
        <v>51</v>
      </c>
      <c r="D32" s="6" t="str">
        <f>"李远涛"</f>
        <v>李远涛</v>
      </c>
      <c r="E32" s="6" t="s">
        <v>52</v>
      </c>
      <c r="F32" s="6" t="s">
        <v>12</v>
      </c>
      <c r="G32" s="7" t="s">
        <v>13</v>
      </c>
      <c r="H32" s="6"/>
    </row>
    <row r="33" s="1" customFormat="1" ht="28" customHeight="1" spans="1:8">
      <c r="A33" s="6">
        <v>30</v>
      </c>
      <c r="B33" s="6" t="str">
        <f t="shared" si="3"/>
        <v>09</v>
      </c>
      <c r="C33" s="6" t="s">
        <v>51</v>
      </c>
      <c r="D33" s="6" t="str">
        <f>"付文阳"</f>
        <v>付文阳</v>
      </c>
      <c r="E33" s="6" t="s">
        <v>53</v>
      </c>
      <c r="F33" s="6" t="s">
        <v>12</v>
      </c>
      <c r="G33" s="7" t="s">
        <v>13</v>
      </c>
      <c r="H33" s="6"/>
    </row>
    <row r="34" s="1" customFormat="1" ht="28" customHeight="1" spans="1:8">
      <c r="A34" s="6">
        <v>31</v>
      </c>
      <c r="B34" s="6" t="str">
        <f t="shared" si="3"/>
        <v>09</v>
      </c>
      <c r="C34" s="6" t="s">
        <v>51</v>
      </c>
      <c r="D34" s="6" t="str">
        <f>"梁潇"</f>
        <v>梁潇</v>
      </c>
      <c r="E34" s="6" t="s">
        <v>54</v>
      </c>
      <c r="F34" s="6" t="s">
        <v>12</v>
      </c>
      <c r="G34" s="7" t="s">
        <v>13</v>
      </c>
      <c r="H34" s="6"/>
    </row>
    <row r="35" s="1" customFormat="1" ht="28" customHeight="1" spans="1:8">
      <c r="A35" s="6">
        <v>32</v>
      </c>
      <c r="B35" s="6" t="str">
        <f t="shared" si="3"/>
        <v>09</v>
      </c>
      <c r="C35" s="6" t="s">
        <v>51</v>
      </c>
      <c r="D35" s="6" t="str">
        <f>"代维波"</f>
        <v>代维波</v>
      </c>
      <c r="E35" s="6" t="s">
        <v>55</v>
      </c>
      <c r="F35" s="6" t="s">
        <v>12</v>
      </c>
      <c r="G35" s="7" t="s">
        <v>13</v>
      </c>
      <c r="H35" s="6"/>
    </row>
    <row r="36" s="1" customFormat="1" ht="28" customHeight="1" spans="1:8">
      <c r="A36" s="6">
        <v>33</v>
      </c>
      <c r="B36" s="6" t="str">
        <f t="shared" si="3"/>
        <v>09</v>
      </c>
      <c r="C36" s="6" t="s">
        <v>51</v>
      </c>
      <c r="D36" s="6" t="str">
        <f>"付豪"</f>
        <v>付豪</v>
      </c>
      <c r="E36" s="6" t="s">
        <v>56</v>
      </c>
      <c r="F36" s="6" t="s">
        <v>12</v>
      </c>
      <c r="G36" s="7" t="s">
        <v>13</v>
      </c>
      <c r="H36" s="6"/>
    </row>
    <row r="37" s="1" customFormat="1" ht="28" customHeight="1" spans="1:8">
      <c r="A37" s="6">
        <v>34</v>
      </c>
      <c r="B37" s="6" t="str">
        <f t="shared" si="3"/>
        <v>09</v>
      </c>
      <c r="C37" s="6" t="s">
        <v>51</v>
      </c>
      <c r="D37" s="6" t="str">
        <f>"高铭"</f>
        <v>高铭</v>
      </c>
      <c r="E37" s="6" t="s">
        <v>57</v>
      </c>
      <c r="F37" s="6" t="s">
        <v>12</v>
      </c>
      <c r="G37" s="7" t="s">
        <v>13</v>
      </c>
      <c r="H37" s="6"/>
    </row>
    <row r="38" s="1" customFormat="1" ht="28" customHeight="1" spans="1:8">
      <c r="A38" s="6">
        <v>35</v>
      </c>
      <c r="B38" s="6" t="str">
        <f t="shared" si="3"/>
        <v>09</v>
      </c>
      <c r="C38" s="6" t="s">
        <v>51</v>
      </c>
      <c r="D38" s="6" t="str">
        <f>"黄永光"</f>
        <v>黄永光</v>
      </c>
      <c r="E38" s="6" t="s">
        <v>58</v>
      </c>
      <c r="F38" s="6" t="s">
        <v>12</v>
      </c>
      <c r="G38" s="7" t="s">
        <v>13</v>
      </c>
      <c r="H38" s="6"/>
    </row>
    <row r="39" s="1" customFormat="1" ht="28" customHeight="1" spans="1:8">
      <c r="A39" s="6">
        <v>36</v>
      </c>
      <c r="B39" s="6" t="str">
        <f t="shared" si="3"/>
        <v>09</v>
      </c>
      <c r="C39" s="6" t="s">
        <v>51</v>
      </c>
      <c r="D39" s="6" t="str">
        <f>"李智龙"</f>
        <v>李智龙</v>
      </c>
      <c r="E39" s="6" t="s">
        <v>59</v>
      </c>
      <c r="F39" s="6" t="s">
        <v>12</v>
      </c>
      <c r="G39" s="7" t="s">
        <v>13</v>
      </c>
      <c r="H39" s="6"/>
    </row>
    <row r="40" s="1" customFormat="1" ht="28" customHeight="1" spans="1:8">
      <c r="A40" s="6">
        <v>37</v>
      </c>
      <c r="B40" s="6" t="str">
        <f t="shared" si="3"/>
        <v>09</v>
      </c>
      <c r="C40" s="6" t="s">
        <v>51</v>
      </c>
      <c r="D40" s="6" t="str">
        <f>"黄顺"</f>
        <v>黄顺</v>
      </c>
      <c r="E40" s="6" t="s">
        <v>60</v>
      </c>
      <c r="F40" s="6" t="s">
        <v>12</v>
      </c>
      <c r="G40" s="7" t="s">
        <v>13</v>
      </c>
      <c r="H40" s="6"/>
    </row>
    <row r="41" s="1" customFormat="1" ht="28" customHeight="1" spans="1:8">
      <c r="A41" s="6">
        <v>38</v>
      </c>
      <c r="B41" s="6" t="str">
        <f t="shared" si="3"/>
        <v>09</v>
      </c>
      <c r="C41" s="6" t="s">
        <v>51</v>
      </c>
      <c r="D41" s="6" t="str">
        <f>"罗正坤"</f>
        <v>罗正坤</v>
      </c>
      <c r="E41" s="6" t="s">
        <v>61</v>
      </c>
      <c r="F41" s="6" t="s">
        <v>12</v>
      </c>
      <c r="G41" s="7" t="s">
        <v>13</v>
      </c>
      <c r="H41" s="6"/>
    </row>
    <row r="42" s="1" customFormat="1" ht="28" customHeight="1" spans="1:8">
      <c r="A42" s="6">
        <v>39</v>
      </c>
      <c r="B42" s="6" t="str">
        <f t="shared" si="3"/>
        <v>09</v>
      </c>
      <c r="C42" s="6" t="s">
        <v>51</v>
      </c>
      <c r="D42" s="6" t="str">
        <f>"高奉斌"</f>
        <v>高奉斌</v>
      </c>
      <c r="E42" s="6" t="s">
        <v>62</v>
      </c>
      <c r="F42" s="6" t="s">
        <v>12</v>
      </c>
      <c r="G42" s="7" t="s">
        <v>13</v>
      </c>
      <c r="H42" s="6"/>
    </row>
    <row r="43" s="1" customFormat="1" ht="28" customHeight="1" spans="1:8">
      <c r="A43" s="6">
        <v>40</v>
      </c>
      <c r="B43" s="6" t="str">
        <f t="shared" si="3"/>
        <v>09</v>
      </c>
      <c r="C43" s="6" t="s">
        <v>51</v>
      </c>
      <c r="D43" s="6" t="str">
        <f>"胡龙"</f>
        <v>胡龙</v>
      </c>
      <c r="E43" s="6" t="s">
        <v>63</v>
      </c>
      <c r="F43" s="6" t="s">
        <v>12</v>
      </c>
      <c r="G43" s="7" t="s">
        <v>13</v>
      </c>
      <c r="H43" s="6"/>
    </row>
    <row r="44" s="1" customFormat="1" ht="28" customHeight="1" spans="1:8">
      <c r="A44" s="6">
        <v>41</v>
      </c>
      <c r="B44" s="6" t="str">
        <f t="shared" si="3"/>
        <v>09</v>
      </c>
      <c r="C44" s="6" t="s">
        <v>51</v>
      </c>
      <c r="D44" s="6" t="str">
        <f>"黄宁"</f>
        <v>黄宁</v>
      </c>
      <c r="E44" s="6" t="s">
        <v>64</v>
      </c>
      <c r="F44" s="6" t="s">
        <v>12</v>
      </c>
      <c r="G44" s="7" t="s">
        <v>13</v>
      </c>
      <c r="H44" s="6"/>
    </row>
    <row r="45" s="1" customFormat="1" ht="28" customHeight="1" spans="1:8">
      <c r="A45" s="6">
        <v>42</v>
      </c>
      <c r="B45" s="6" t="str">
        <f t="shared" si="3"/>
        <v>09</v>
      </c>
      <c r="C45" s="6" t="s">
        <v>51</v>
      </c>
      <c r="D45" s="6" t="str">
        <f>"赵晶"</f>
        <v>赵晶</v>
      </c>
      <c r="E45" s="6" t="s">
        <v>65</v>
      </c>
      <c r="F45" s="6" t="s">
        <v>12</v>
      </c>
      <c r="G45" s="7" t="s">
        <v>13</v>
      </c>
      <c r="H45" s="6"/>
    </row>
    <row r="46" s="1" customFormat="1" ht="28" customHeight="1" spans="1:8">
      <c r="A46" s="6">
        <v>43</v>
      </c>
      <c r="B46" s="6" t="str">
        <f t="shared" si="3"/>
        <v>09</v>
      </c>
      <c r="C46" s="6" t="s">
        <v>51</v>
      </c>
      <c r="D46" s="6" t="str">
        <f>"陈春"</f>
        <v>陈春</v>
      </c>
      <c r="E46" s="6" t="s">
        <v>66</v>
      </c>
      <c r="F46" s="6" t="s">
        <v>12</v>
      </c>
      <c r="G46" s="7" t="s">
        <v>13</v>
      </c>
      <c r="H46" s="6"/>
    </row>
    <row r="47" s="1" customFormat="1" ht="28" customHeight="1" spans="1:8">
      <c r="A47" s="6">
        <v>44</v>
      </c>
      <c r="B47" s="6" t="str">
        <f t="shared" si="3"/>
        <v>09</v>
      </c>
      <c r="C47" s="6" t="s">
        <v>51</v>
      </c>
      <c r="D47" s="6" t="str">
        <f>"黄曼苏"</f>
        <v>黄曼苏</v>
      </c>
      <c r="E47" s="6" t="s">
        <v>67</v>
      </c>
      <c r="F47" s="6" t="s">
        <v>34</v>
      </c>
      <c r="G47" s="6" t="s">
        <v>35</v>
      </c>
      <c r="H47" s="6" t="s">
        <v>36</v>
      </c>
    </row>
    <row r="48" s="1" customFormat="1" ht="28" customHeight="1" spans="1:8">
      <c r="A48" s="6">
        <v>45</v>
      </c>
      <c r="B48" s="6" t="str">
        <f t="shared" si="3"/>
        <v>09</v>
      </c>
      <c r="C48" s="6" t="s">
        <v>51</v>
      </c>
      <c r="D48" s="6" t="str">
        <f>"祝怀伦"</f>
        <v>祝怀伦</v>
      </c>
      <c r="E48" s="6" t="s">
        <v>68</v>
      </c>
      <c r="F48" s="6" t="s">
        <v>34</v>
      </c>
      <c r="G48" s="6" t="s">
        <v>35</v>
      </c>
      <c r="H48" s="6" t="s">
        <v>36</v>
      </c>
    </row>
    <row r="49" s="1" customFormat="1" ht="28" customHeight="1" spans="1:8">
      <c r="A49" s="6">
        <v>46</v>
      </c>
      <c r="B49" s="6" t="str">
        <f t="shared" si="3"/>
        <v>09</v>
      </c>
      <c r="C49" s="6" t="s">
        <v>51</v>
      </c>
      <c r="D49" s="6" t="str">
        <f>"熊佳美"</f>
        <v>熊佳美</v>
      </c>
      <c r="E49" s="6" t="s">
        <v>69</v>
      </c>
      <c r="F49" s="6" t="s">
        <v>34</v>
      </c>
      <c r="G49" s="6" t="s">
        <v>35</v>
      </c>
      <c r="H49" s="6" t="s">
        <v>36</v>
      </c>
    </row>
    <row r="50" s="1" customFormat="1" ht="28" customHeight="1" spans="1:8">
      <c r="A50" s="6">
        <v>47</v>
      </c>
      <c r="B50" s="6" t="str">
        <f>"10"</f>
        <v>10</v>
      </c>
      <c r="C50" s="6" t="s">
        <v>70</v>
      </c>
      <c r="D50" s="6" t="str">
        <f>"刘松"</f>
        <v>刘松</v>
      </c>
      <c r="E50" s="6" t="s">
        <v>71</v>
      </c>
      <c r="F50" s="6" t="s">
        <v>34</v>
      </c>
      <c r="G50" s="6" t="s">
        <v>35</v>
      </c>
      <c r="H50" s="6" t="s">
        <v>36</v>
      </c>
    </row>
  </sheetData>
  <mergeCells count="1"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刚刚</cp:lastModifiedBy>
  <dcterms:created xsi:type="dcterms:W3CDTF">2023-06-07T03:03:00Z</dcterms:created>
  <dcterms:modified xsi:type="dcterms:W3CDTF">2023-06-13T11:17:32Z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283F9468C05D401DA4AABF5C274CCED6_13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